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umno-my.sharepoint.com/personal/carlosalejandro_garcia_jalisco_gob_mx/Documents/Documentos/MCCEMS/Bachillerato tecnológico/"/>
    </mc:Choice>
  </mc:AlternateContent>
  <xr:revisionPtr revIDLastSave="0" documentId="14_{9E3A0A0B-89EA-4BC2-9205-F799C25E7150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BT (PROPUESTA)" sheetId="2" r:id="rId1"/>
  </sheets>
  <definedNames>
    <definedName name="_xlnm.Print_Area" localSheetId="0">'BT (PROPUESTA)'!$C$1:$AF$43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2" l="1"/>
  <c r="AD28" i="2"/>
  <c r="AD27" i="2"/>
  <c r="AD26" i="2"/>
  <c r="AD30" i="2" l="1"/>
  <c r="AC30" i="2"/>
  <c r="AD19" i="2"/>
  <c r="AE19" i="2" s="1"/>
  <c r="AF19" i="2" s="1"/>
  <c r="Y19" i="2"/>
  <c r="Z19" i="2" s="1"/>
  <c r="AA19" i="2" s="1"/>
  <c r="T19" i="2"/>
  <c r="U19" i="2" s="1"/>
  <c r="V19" i="2" s="1"/>
  <c r="O19" i="2"/>
  <c r="P19" i="2" s="1"/>
  <c r="Q19" i="2" s="1"/>
  <c r="J19" i="2"/>
  <c r="K19" i="2" s="1"/>
  <c r="D21" i="2"/>
  <c r="K10" i="2"/>
  <c r="L10" i="2" s="1"/>
  <c r="T12" i="2"/>
  <c r="U12" i="2" s="1"/>
  <c r="AC21" i="2"/>
  <c r="X21" i="2"/>
  <c r="S21" i="2"/>
  <c r="N21" i="2"/>
  <c r="I21" i="2"/>
  <c r="AD12" i="2"/>
  <c r="AE12" i="2" s="1"/>
  <c r="AF12" i="2" s="1"/>
  <c r="Y12" i="2"/>
  <c r="Z12" i="2" s="1"/>
  <c r="AA12" i="2" s="1"/>
  <c r="Y11" i="2"/>
  <c r="Z11" i="2" s="1"/>
  <c r="AA11" i="2" s="1"/>
  <c r="AD16" i="2"/>
  <c r="AE16" i="2" s="1"/>
  <c r="AF16" i="2" s="1"/>
  <c r="F20" i="2"/>
  <c r="E20" i="2"/>
  <c r="AE20" i="2"/>
  <c r="AF20" i="2" s="1"/>
  <c r="AD20" i="2"/>
  <c r="Z20" i="2"/>
  <c r="AA20" i="2" s="1"/>
  <c r="Y20" i="2"/>
  <c r="U20" i="2"/>
  <c r="V20" i="2" s="1"/>
  <c r="T20" i="2"/>
  <c r="P20" i="2"/>
  <c r="Q20" i="2" s="1"/>
  <c r="O20" i="2"/>
  <c r="K20" i="2"/>
  <c r="L20" i="2" s="1"/>
  <c r="J20" i="2"/>
  <c r="AE13" i="2"/>
  <c r="AF13" i="2" s="1"/>
  <c r="AD13" i="2"/>
  <c r="T17" i="2"/>
  <c r="U17" i="2" s="1"/>
  <c r="V17" i="2" s="1"/>
  <c r="J14" i="2"/>
  <c r="K14" i="2" s="1"/>
  <c r="L14" i="2" s="1"/>
  <c r="J17" i="2"/>
  <c r="K17" i="2" s="1"/>
  <c r="L17" i="2" s="1"/>
  <c r="AE18" i="2"/>
  <c r="AF18" i="2" s="1"/>
  <c r="AD18" i="2"/>
  <c r="Z18" i="2"/>
  <c r="AA18" i="2" s="1"/>
  <c r="Y18" i="2"/>
  <c r="Z13" i="2"/>
  <c r="AA13" i="2" s="1"/>
  <c r="Y13" i="2"/>
  <c r="U13" i="2"/>
  <c r="V13" i="2" s="1"/>
  <c r="T13" i="2"/>
  <c r="U11" i="2"/>
  <c r="V11" i="2" s="1"/>
  <c r="T11" i="2"/>
  <c r="P10" i="2"/>
  <c r="Q10" i="2" s="1"/>
  <c r="O10" i="2"/>
  <c r="P11" i="2"/>
  <c r="Q11" i="2" s="1"/>
  <c r="O11" i="2"/>
  <c r="AD15" i="2"/>
  <c r="AE15" i="2" s="1"/>
  <c r="AF15" i="2" s="1"/>
  <c r="Y15" i="2"/>
  <c r="Z15" i="2" s="1"/>
  <c r="AA15" i="2" s="1"/>
  <c r="T15" i="2"/>
  <c r="U15" i="2" s="1"/>
  <c r="V15" i="2" s="1"/>
  <c r="O16" i="2"/>
  <c r="P16" i="2" s="1"/>
  <c r="Q16" i="2" s="1"/>
  <c r="O15" i="2"/>
  <c r="P15" i="2" s="1"/>
  <c r="Q15" i="2" s="1"/>
  <c r="O12" i="2"/>
  <c r="P12" i="2" s="1"/>
  <c r="Q12" i="2" s="1"/>
  <c r="J15" i="2"/>
  <c r="K15" i="2" s="1"/>
  <c r="L15" i="2" s="1"/>
  <c r="J12" i="2"/>
  <c r="K12" i="2" s="1"/>
  <c r="L12" i="2" s="1"/>
  <c r="K11" i="2"/>
  <c r="L11" i="2" s="1"/>
  <c r="J11" i="2"/>
  <c r="J10" i="2"/>
  <c r="F14" i="2"/>
  <c r="G14" i="2" s="1"/>
  <c r="E14" i="2"/>
  <c r="E16" i="2"/>
  <c r="F16" i="2" s="1"/>
  <c r="G16" i="2" s="1"/>
  <c r="E15" i="2"/>
  <c r="F15" i="2" s="1"/>
  <c r="G15" i="2" s="1"/>
  <c r="E17" i="2"/>
  <c r="F17" i="2" s="1"/>
  <c r="G17" i="2" s="1"/>
  <c r="E12" i="2"/>
  <c r="F12" i="2" s="1"/>
  <c r="G12" i="2" s="1"/>
  <c r="F11" i="2"/>
  <c r="G11" i="2" s="1"/>
  <c r="E11" i="2"/>
  <c r="F10" i="2"/>
  <c r="E10" i="2"/>
  <c r="G10" i="2" l="1"/>
  <c r="G20" i="2"/>
  <c r="G21" i="2" s="1"/>
  <c r="L19" i="2"/>
  <c r="E21" i="2"/>
  <c r="AC22" i="2"/>
  <c r="F21" i="2"/>
  <c r="O21" i="2"/>
  <c r="T21" i="2"/>
  <c r="K21" i="2"/>
  <c r="J21" i="2"/>
  <c r="Z21" i="2"/>
  <c r="Y21" i="2"/>
  <c r="P21" i="2"/>
  <c r="AE21" i="2"/>
  <c r="AD21" i="2"/>
  <c r="V12" i="2"/>
  <c r="V21" i="2" s="1"/>
  <c r="U21" i="2"/>
  <c r="AF21" i="2"/>
  <c r="AA21" i="2"/>
  <c r="Q21" i="2"/>
  <c r="L21" i="2"/>
  <c r="AD22" i="2" l="1"/>
  <c r="AE22" i="2"/>
  <c r="AF22" i="2"/>
</calcChain>
</file>

<file path=xl/sharedStrings.xml><?xml version="1.0" encoding="utf-8"?>
<sst xmlns="http://schemas.openxmlformats.org/spreadsheetml/2006/main" count="122" uniqueCount="96">
  <si>
    <t>Inglés I</t>
  </si>
  <si>
    <t>Inglés II</t>
  </si>
  <si>
    <t>Inglés III</t>
  </si>
  <si>
    <t>Inglés IV</t>
  </si>
  <si>
    <t>Inglés V</t>
  </si>
  <si>
    <t>Pensamiento matemático I</t>
  </si>
  <si>
    <t>Pensamiento matemático II</t>
  </si>
  <si>
    <t>Pensamiento matemático III</t>
  </si>
  <si>
    <t>Temas selectos de matemáticas I</t>
  </si>
  <si>
    <t>Temas selectos de matemáticas II</t>
  </si>
  <si>
    <t>Temas selectos de matemáticas III</t>
  </si>
  <si>
    <t>Humanidades I</t>
  </si>
  <si>
    <t xml:space="preserve">Humanidades II </t>
  </si>
  <si>
    <t>Humanidades III</t>
  </si>
  <si>
    <t>Ciencias sociales I</t>
  </si>
  <si>
    <t>Ciencias sociales II</t>
  </si>
  <si>
    <t>Ciencias sociales III</t>
  </si>
  <si>
    <t>Económico-Administrativa</t>
  </si>
  <si>
    <t>Químico-Biológica</t>
  </si>
  <si>
    <t xml:space="preserve">Humanidades y Ciencias sociales </t>
  </si>
  <si>
    <t xml:space="preserve">1. Temas de Física </t>
  </si>
  <si>
    <t xml:space="preserve">2. Dibujo técnico </t>
  </si>
  <si>
    <t>3. Matemáticas aplicadas</t>
  </si>
  <si>
    <t xml:space="preserve">4. Temas de Administración </t>
  </si>
  <si>
    <t xml:space="preserve">5. Introducción a la Economía </t>
  </si>
  <si>
    <t>6. Introducción al Derecho</t>
  </si>
  <si>
    <t xml:space="preserve">7. Introducción a la Bioquímica </t>
  </si>
  <si>
    <t xml:space="preserve">8. Temas de Biología contemporánea </t>
  </si>
  <si>
    <t>Cultura digital I</t>
  </si>
  <si>
    <t>Cultura digital II</t>
  </si>
  <si>
    <t>Conciencia histórica II.   México durante el expansionismo capitalista</t>
  </si>
  <si>
    <t>Conciencia histórica III. La realidad actual en perspectiva histórica</t>
  </si>
  <si>
    <t>Recursos socioemocionales I</t>
  </si>
  <si>
    <t>Módulo I</t>
  </si>
  <si>
    <t>Módulo II</t>
  </si>
  <si>
    <t>Módulo III</t>
  </si>
  <si>
    <t>Módulo IV</t>
  </si>
  <si>
    <t>Módulo V</t>
  </si>
  <si>
    <t>Recursos socioemocionales II</t>
  </si>
  <si>
    <t>Recursos socioemocionales III</t>
  </si>
  <si>
    <t>Recursos socioemocionales IV</t>
  </si>
  <si>
    <t>Recursos socioemocionales V</t>
  </si>
  <si>
    <t>Recursos socioemocionales VI</t>
  </si>
  <si>
    <t>C</t>
  </si>
  <si>
    <t xml:space="preserve">
 La materia y sus interacciones</t>
  </si>
  <si>
    <t xml:space="preserve"> La conservación de la energía y su interacción con la materia</t>
  </si>
  <si>
    <t xml:space="preserve">
Ecosistemas: interacciones, energía y dinámica</t>
  </si>
  <si>
    <t xml:space="preserve">
Reacciones químicas: conservación de la materia en la formación de nuevas sustancias</t>
  </si>
  <si>
    <t xml:space="preserve">
La energía en los procesos de la vida diaria</t>
  </si>
  <si>
    <t xml:space="preserve">11. Literatura </t>
  </si>
  <si>
    <t>12. Historia</t>
  </si>
  <si>
    <t>Semestre 1</t>
  </si>
  <si>
    <t>Semestre 2</t>
  </si>
  <si>
    <t>Semestre 3</t>
  </si>
  <si>
    <t>Semestre 4</t>
  </si>
  <si>
    <t>Semestre 5</t>
  </si>
  <si>
    <t>Semestre 6</t>
  </si>
  <si>
    <t>MD</t>
  </si>
  <si>
    <t>EI</t>
  </si>
  <si>
    <t>H/S</t>
  </si>
  <si>
    <t>T/H UAC</t>
  </si>
  <si>
    <t>Subsecretaría de Educación Media Superior</t>
  </si>
  <si>
    <t>Total</t>
  </si>
  <si>
    <t>* 4,160 horas totales= 416 créditos.</t>
  </si>
  <si>
    <t>Fundamental extendida</t>
  </si>
  <si>
    <t>Ampliada</t>
  </si>
  <si>
    <t>Laboral</t>
  </si>
  <si>
    <t>Área o trayecto fundamental extendido *</t>
  </si>
  <si>
    <t>Fundamental</t>
  </si>
  <si>
    <t>Lengua y comunicación I</t>
  </si>
  <si>
    <t>Lengua y comunicación II</t>
  </si>
  <si>
    <t>Lengua y comunicación III</t>
  </si>
  <si>
    <t>Conciencia histórica I.  Perspectivas del México antiguo en los contextos globales.</t>
  </si>
  <si>
    <t>Organismos: Estructuras y procesos. Herencia y evolución biológica</t>
  </si>
  <si>
    <t>UAC fundamental extendida a elegir*
 (1 - 12)</t>
  </si>
  <si>
    <t>UAC fundamental extendida a elegir* 
(1 - 12)</t>
  </si>
  <si>
    <t>Físico-matemáticas</t>
  </si>
  <si>
    <t xml:space="preserve">10. Temas de Ciencias sociales </t>
  </si>
  <si>
    <t>9. Temas de Ciencias de la salud</t>
  </si>
  <si>
    <t>* DGETAyCM no considera dentro de su oferta dos UAC (Temas de Ciencias de la salud e Historia).</t>
  </si>
  <si>
    <t>13. Otras de acuerdo a la identidad del servicio.</t>
  </si>
  <si>
    <t>*Se considera que el Curriculum fundamental es tronco comun paara el bachillerato.</t>
  </si>
  <si>
    <t>* Se consideran como mínimo 16 semanas de clases efectivas.</t>
  </si>
  <si>
    <t>SECRETARÍA DE EDUCACIÓN JALISCO</t>
  </si>
  <si>
    <t>Nombre de la Institución:</t>
  </si>
  <si>
    <t>Domicilio:</t>
  </si>
  <si>
    <t>CCT:</t>
  </si>
  <si>
    <t>Titular del Área Académica de Educación Media Superior</t>
  </si>
  <si>
    <t>Marco Curricular Común de la Educación Media Superior de la Nueva Escuela Mexicana</t>
  </si>
  <si>
    <t xml:space="preserve">Mapa curricular de Bachillerato Tecnológico con Carrera Técnica en </t>
  </si>
  <si>
    <t>Opción educativa presencial, modalidad escolarizada</t>
  </si>
  <si>
    <t>Validado conforme al Marco mexicano de cualificaciones y sistema de asignación, acumulación y transferencia de créditos académicos (SAATCA)		                                          SEMS 10/2024</t>
  </si>
  <si>
    <t>Fecha de autorización:</t>
  </si>
  <si>
    <t>Directora de Educación Media Superior</t>
  </si>
  <si>
    <t>Víctor Hugo Flores Bedoy</t>
  </si>
  <si>
    <t>Juana Ávila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</si>
</sst>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b/>
      <sz val="10"/>
      <name val="Montserrat"/>
    </font>
    <font>
      <b/>
      <sz val="11.5"/>
      <name val="Montserrat"/>
    </font>
    <font>
      <b/>
      <sz val="11.5"/>
      <name val="Segoe UI"/>
      <family val="2"/>
    </font>
    <font>
      <sz val="11.5"/>
      <name val="Montserrat"/>
    </font>
    <font>
      <sz val="14"/>
      <name val="Montserrat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1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2" fontId="2" fillId="8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2" borderId="0" xfId="0" applyFont="1" applyFill="1"/>
    <xf numFmtId="0" fontId="3" fillId="0" borderId="1" xfId="0" applyFont="1" applyBorder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7" fillId="2" borderId="19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2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2" fillId="2" borderId="1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1" fillId="0" borderId="25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5" fillId="2" borderId="1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left"/>
    </xf>
    <xf numFmtId="0" fontId="8" fillId="7" borderId="24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left"/>
    </xf>
    <xf numFmtId="0" fontId="8" fillId="6" borderId="24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8" fillId="5" borderId="24" xfId="0" applyFont="1" applyFill="1" applyBorder="1" applyAlignment="1">
      <alignment horizontal="left"/>
    </xf>
    <xf numFmtId="0" fontId="8" fillId="8" borderId="0" xfId="0" applyFont="1" applyFill="1" applyBorder="1" applyAlignment="1">
      <alignment horizontal="left"/>
    </xf>
    <xf numFmtId="0" fontId="8" fillId="8" borderId="24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2" fillId="2" borderId="18" xfId="0" applyFont="1" applyFill="1" applyBorder="1" applyAlignment="1">
      <alignment vertical="top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542159</xdr:colOff>
      <xdr:row>0</xdr:row>
      <xdr:rowOff>38100</xdr:rowOff>
    </xdr:from>
    <xdr:to>
      <xdr:col>5</xdr:col>
      <xdr:colOff>200790</xdr:colOff>
      <xdr:row>2</xdr:row>
      <xdr:rowOff>208114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059" y="38100"/>
          <a:ext cx="1868431" cy="836764"/>
        </a:xfrm>
        <a:prstGeom prst="rect">
          <a:avLst/>
        </a:prstGeom>
      </xdr:spPr>
    </xdr:pic>
    <xdr:clientData/>
  </xdr:twoCellAnchor>
  <xdr:twoCellAnchor>
    <xdr:from>
      <xdr:col>25</xdr:col>
      <xdr:colOff>419100</xdr:colOff>
      <xdr:row>0</xdr:row>
      <xdr:rowOff>133350</xdr:rowOff>
    </xdr:from>
    <xdr:to>
      <xdr:col>31</xdr:col>
      <xdr:colOff>171450</xdr:colOff>
      <xdr:row>2</xdr:row>
      <xdr:rowOff>285750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888200" y="133350"/>
          <a:ext cx="35052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/>
            <a:t>Logo institucional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F43"/>
  <sheetViews>
    <sheetView tabSelected="1" view="pageBreakPreview" zoomScale="50" zoomScaleNormal="50" zoomScaleSheetLayoutView="50" workbookViewId="0">
      <selection activeCell="W35" sqref="W35"/>
    </sheetView>
  </sheetViews>
  <sheetFormatPr baseColWidth="10" defaultColWidth="21.85546875" defaultRowHeight="21" customHeight="1" x14ac:dyDescent="0.25"/>
  <cols>
    <col min="1" max="2" width="5.28515625" style="7" customWidth="1"/>
    <col min="3" max="3" width="20.42578125" style="7" customWidth="1"/>
    <col min="4" max="4" width="5" style="7" customWidth="1"/>
    <col min="5" max="5" width="7.42578125" style="7" customWidth="1"/>
    <col min="6" max="6" width="6.5703125" style="7" customWidth="1"/>
    <col min="7" max="7" width="4.7109375" style="7" customWidth="1"/>
    <col min="8" max="8" width="20.7109375" style="7" customWidth="1"/>
    <col min="9" max="9" width="5.85546875" style="7" customWidth="1"/>
    <col min="10" max="10" width="8.42578125" style="7" customWidth="1"/>
    <col min="11" max="11" width="6.85546875" style="7" customWidth="1"/>
    <col min="12" max="12" width="4.7109375" style="7" customWidth="1"/>
    <col min="13" max="13" width="21.140625" style="7" customWidth="1"/>
    <col min="14" max="14" width="5" style="7" customWidth="1"/>
    <col min="15" max="15" width="8" style="7" customWidth="1"/>
    <col min="16" max="16" width="7.140625" style="7" customWidth="1"/>
    <col min="17" max="17" width="4.7109375" style="7" customWidth="1"/>
    <col min="18" max="18" width="21.85546875" style="7"/>
    <col min="19" max="19" width="5" style="7" customWidth="1"/>
    <col min="20" max="20" width="7.7109375" style="7" customWidth="1"/>
    <col min="21" max="21" width="6.5703125" style="7" customWidth="1"/>
    <col min="22" max="22" width="4.7109375" style="7" customWidth="1"/>
    <col min="23" max="23" width="21.7109375" style="7" customWidth="1"/>
    <col min="24" max="24" width="4.7109375" style="7" customWidth="1"/>
    <col min="25" max="25" width="9.42578125" style="7" customWidth="1"/>
    <col min="26" max="26" width="7.42578125" style="7" customWidth="1"/>
    <col min="27" max="27" width="4.7109375" style="7" customWidth="1"/>
    <col min="28" max="28" width="21.28515625" style="7" customWidth="1"/>
    <col min="29" max="29" width="11.28515625" style="7" customWidth="1"/>
    <col min="30" max="30" width="12" style="7" customWidth="1"/>
    <col min="31" max="31" width="8" style="7" customWidth="1"/>
    <col min="32" max="32" width="6.42578125" style="7" customWidth="1"/>
    <col min="33" max="16384" width="21.85546875" style="7"/>
  </cols>
  <sheetData>
    <row r="1" spans="3:32" ht="28.5" x14ac:dyDescent="0.45">
      <c r="C1" s="77" t="s">
        <v>83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3:32" ht="23.25" x14ac:dyDescent="0.35">
      <c r="C2" s="52" t="s">
        <v>61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3:32" ht="23.25" x14ac:dyDescent="0.35">
      <c r="C3" s="52" t="s">
        <v>89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3:32" ht="23.25" x14ac:dyDescent="0.35">
      <c r="C4" s="52" t="s">
        <v>88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3:32" ht="23.25" x14ac:dyDescent="0.35">
      <c r="C5" s="52" t="s">
        <v>90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</row>
    <row r="6" spans="3:32" ht="23.25" x14ac:dyDescent="0.35">
      <c r="C6" s="54" t="s">
        <v>84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 t="s">
        <v>86</v>
      </c>
      <c r="Y6" s="54"/>
      <c r="Z6" s="54"/>
      <c r="AA6" s="54"/>
      <c r="AB6" s="54"/>
      <c r="AC6" s="54"/>
      <c r="AD6" s="54"/>
      <c r="AE6" s="54"/>
      <c r="AF6" s="54"/>
    </row>
    <row r="7" spans="3:32" ht="21" customHeight="1" x14ac:dyDescent="0.35">
      <c r="C7" s="75" t="s">
        <v>85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7"/>
      <c r="W7" s="47"/>
      <c r="X7" s="54" t="s">
        <v>92</v>
      </c>
      <c r="Y7" s="54"/>
      <c r="Z7" s="54"/>
      <c r="AA7" s="54"/>
      <c r="AB7" s="54"/>
      <c r="AC7" s="54"/>
      <c r="AD7" s="54"/>
      <c r="AE7" s="54"/>
      <c r="AF7" s="54"/>
    </row>
    <row r="8" spans="3:32" ht="21" customHeight="1" x14ac:dyDescent="0.25">
      <c r="C8" s="76" t="s">
        <v>51</v>
      </c>
      <c r="D8" s="78" t="s">
        <v>59</v>
      </c>
      <c r="E8" s="78"/>
      <c r="F8" s="74" t="s">
        <v>60</v>
      </c>
      <c r="G8" s="73" t="s">
        <v>43</v>
      </c>
      <c r="H8" s="76" t="s">
        <v>52</v>
      </c>
      <c r="I8" s="78" t="s">
        <v>59</v>
      </c>
      <c r="J8" s="78"/>
      <c r="K8" s="74" t="s">
        <v>60</v>
      </c>
      <c r="L8" s="73" t="s">
        <v>43</v>
      </c>
      <c r="M8" s="76" t="s">
        <v>53</v>
      </c>
      <c r="N8" s="78" t="s">
        <v>59</v>
      </c>
      <c r="O8" s="78"/>
      <c r="P8" s="74" t="s">
        <v>60</v>
      </c>
      <c r="Q8" s="73" t="s">
        <v>43</v>
      </c>
      <c r="R8" s="76" t="s">
        <v>54</v>
      </c>
      <c r="S8" s="78" t="s">
        <v>59</v>
      </c>
      <c r="T8" s="78"/>
      <c r="U8" s="74" t="s">
        <v>60</v>
      </c>
      <c r="V8" s="73" t="s">
        <v>43</v>
      </c>
      <c r="W8" s="76" t="s">
        <v>55</v>
      </c>
      <c r="X8" s="78" t="s">
        <v>59</v>
      </c>
      <c r="Y8" s="78"/>
      <c r="Z8" s="74" t="s">
        <v>60</v>
      </c>
      <c r="AA8" s="73" t="s">
        <v>43</v>
      </c>
      <c r="AB8" s="76" t="s">
        <v>56</v>
      </c>
      <c r="AC8" s="78" t="s">
        <v>59</v>
      </c>
      <c r="AD8" s="78"/>
      <c r="AE8" s="74" t="s">
        <v>60</v>
      </c>
      <c r="AF8" s="73" t="s">
        <v>43</v>
      </c>
    </row>
    <row r="9" spans="3:32" ht="24" customHeight="1" x14ac:dyDescent="0.25">
      <c r="C9" s="76"/>
      <c r="D9" s="6" t="s">
        <v>57</v>
      </c>
      <c r="E9" s="6" t="s">
        <v>58</v>
      </c>
      <c r="F9" s="74"/>
      <c r="G9" s="73"/>
      <c r="H9" s="76"/>
      <c r="I9" s="6" t="s">
        <v>57</v>
      </c>
      <c r="J9" s="6" t="s">
        <v>58</v>
      </c>
      <c r="K9" s="74"/>
      <c r="L9" s="73"/>
      <c r="M9" s="76"/>
      <c r="N9" s="6" t="s">
        <v>57</v>
      </c>
      <c r="O9" s="6" t="s">
        <v>58</v>
      </c>
      <c r="P9" s="74"/>
      <c r="Q9" s="73"/>
      <c r="R9" s="76"/>
      <c r="S9" s="6" t="s">
        <v>57</v>
      </c>
      <c r="T9" s="6" t="s">
        <v>58</v>
      </c>
      <c r="U9" s="74"/>
      <c r="V9" s="73"/>
      <c r="W9" s="76"/>
      <c r="X9" s="6" t="s">
        <v>57</v>
      </c>
      <c r="Y9" s="6" t="s">
        <v>58</v>
      </c>
      <c r="Z9" s="74"/>
      <c r="AA9" s="73"/>
      <c r="AB9" s="76"/>
      <c r="AC9" s="6" t="s">
        <v>57</v>
      </c>
      <c r="AD9" s="6" t="s">
        <v>58</v>
      </c>
      <c r="AE9" s="74"/>
      <c r="AF9" s="73"/>
    </row>
    <row r="10" spans="3:32" ht="46.5" customHeight="1" x14ac:dyDescent="0.25">
      <c r="C10" s="2" t="s">
        <v>69</v>
      </c>
      <c r="D10" s="2">
        <v>3</v>
      </c>
      <c r="E10" s="10">
        <f>12/16</f>
        <v>0.75</v>
      </c>
      <c r="F10" s="2">
        <f>(3*16)+(0.75*16)</f>
        <v>60</v>
      </c>
      <c r="G10" s="11">
        <f>F10/10</f>
        <v>6</v>
      </c>
      <c r="H10" s="2" t="s">
        <v>70</v>
      </c>
      <c r="I10" s="2">
        <v>3</v>
      </c>
      <c r="J10" s="10">
        <f>12/16</f>
        <v>0.75</v>
      </c>
      <c r="K10" s="2">
        <f>(3*16)+(0.75*16)</f>
        <v>60</v>
      </c>
      <c r="L10" s="11">
        <f>K10/10</f>
        <v>6</v>
      </c>
      <c r="M10" s="2" t="s">
        <v>71</v>
      </c>
      <c r="N10" s="2">
        <v>3</v>
      </c>
      <c r="O10" s="10">
        <f>12/16</f>
        <v>0.75</v>
      </c>
      <c r="P10" s="2">
        <f>(3*16)+(0.75*16)</f>
        <v>60</v>
      </c>
      <c r="Q10" s="11">
        <f>P10/10</f>
        <v>6</v>
      </c>
      <c r="R10" s="9"/>
      <c r="S10" s="9"/>
      <c r="T10" s="9"/>
      <c r="U10" s="9"/>
      <c r="V10" s="12"/>
      <c r="W10" s="13"/>
      <c r="X10" s="13"/>
      <c r="Y10" s="13"/>
      <c r="Z10" s="13"/>
      <c r="AA10" s="5"/>
      <c r="AB10" s="13"/>
      <c r="AC10" s="13"/>
      <c r="AD10" s="13"/>
      <c r="AE10" s="13"/>
      <c r="AF10" s="12"/>
    </row>
    <row r="11" spans="3:32" ht="46.5" customHeight="1" x14ac:dyDescent="0.25">
      <c r="C11" s="11" t="s">
        <v>0</v>
      </c>
      <c r="D11" s="11">
        <v>3</v>
      </c>
      <c r="E11" s="10">
        <f>12/16</f>
        <v>0.75</v>
      </c>
      <c r="F11" s="2">
        <f>(3*16)+(0.75*16)</f>
        <v>60</v>
      </c>
      <c r="G11" s="11">
        <f t="shared" ref="G11:G14" si="0">F11/10</f>
        <v>6</v>
      </c>
      <c r="H11" s="11" t="s">
        <v>1</v>
      </c>
      <c r="I11" s="2">
        <v>3</v>
      </c>
      <c r="J11" s="10">
        <f>12/16</f>
        <v>0.75</v>
      </c>
      <c r="K11" s="2">
        <f>(3*16)+(0.75*16)</f>
        <v>60</v>
      </c>
      <c r="L11" s="11">
        <f>K11/10</f>
        <v>6</v>
      </c>
      <c r="M11" s="11" t="s">
        <v>2</v>
      </c>
      <c r="N11" s="2">
        <v>3</v>
      </c>
      <c r="O11" s="10">
        <f>12/16</f>
        <v>0.75</v>
      </c>
      <c r="P11" s="2">
        <f>(3*16)+(0.75*16)</f>
        <v>60</v>
      </c>
      <c r="Q11" s="11">
        <f>P11/10</f>
        <v>6</v>
      </c>
      <c r="R11" s="11" t="s">
        <v>3</v>
      </c>
      <c r="S11" s="2">
        <v>3</v>
      </c>
      <c r="T11" s="10">
        <f>12/16</f>
        <v>0.75</v>
      </c>
      <c r="U11" s="2">
        <f>(3*16)+(0.75*16)</f>
        <v>60</v>
      </c>
      <c r="V11" s="11">
        <f>U11/10</f>
        <v>6</v>
      </c>
      <c r="W11" s="14" t="s">
        <v>4</v>
      </c>
      <c r="X11" s="15">
        <v>5</v>
      </c>
      <c r="Y11" s="16">
        <f>5*20/80</f>
        <v>1.25</v>
      </c>
      <c r="Z11" s="15">
        <f>(X11*16)+(Y11*16)</f>
        <v>100</v>
      </c>
      <c r="AA11" s="14">
        <f t="shared" ref="AA11:AA12" si="1">Z11/10</f>
        <v>10</v>
      </c>
      <c r="AB11" s="13"/>
      <c r="AC11" s="13"/>
      <c r="AD11" s="13"/>
      <c r="AE11" s="13"/>
      <c r="AF11" s="12"/>
    </row>
    <row r="12" spans="3:32" ht="46.5" customHeight="1" x14ac:dyDescent="0.25">
      <c r="C12" s="2" t="s">
        <v>5</v>
      </c>
      <c r="D12" s="2">
        <v>4</v>
      </c>
      <c r="E12" s="17">
        <f>16/16</f>
        <v>1</v>
      </c>
      <c r="F12" s="2">
        <f>(D12*16)+(E12*16)</f>
        <v>80</v>
      </c>
      <c r="G12" s="11">
        <f t="shared" si="0"/>
        <v>8</v>
      </c>
      <c r="H12" s="2" t="s">
        <v>6</v>
      </c>
      <c r="I12" s="2">
        <v>4</v>
      </c>
      <c r="J12" s="17">
        <f>16/16</f>
        <v>1</v>
      </c>
      <c r="K12" s="2">
        <f>(I12*16)+(J12*16)</f>
        <v>80</v>
      </c>
      <c r="L12" s="11">
        <f t="shared" ref="L12" si="2">K12/10</f>
        <v>8</v>
      </c>
      <c r="M12" s="2" t="s">
        <v>7</v>
      </c>
      <c r="N12" s="2">
        <v>4</v>
      </c>
      <c r="O12" s="17">
        <f>16/16</f>
        <v>1</v>
      </c>
      <c r="P12" s="2">
        <f>(N12*16)+(O12*16)</f>
        <v>80</v>
      </c>
      <c r="Q12" s="11">
        <f t="shared" ref="Q12" si="3">P12/10</f>
        <v>8</v>
      </c>
      <c r="R12" s="15" t="s">
        <v>8</v>
      </c>
      <c r="S12" s="15">
        <v>4</v>
      </c>
      <c r="T12" s="16">
        <f>16/16</f>
        <v>1</v>
      </c>
      <c r="U12" s="15">
        <f>(S12*16)+(T12*16)</f>
        <v>80</v>
      </c>
      <c r="V12" s="14">
        <f t="shared" ref="V12" si="4">U12/10</f>
        <v>8</v>
      </c>
      <c r="W12" s="15" t="s">
        <v>9</v>
      </c>
      <c r="X12" s="15">
        <v>5</v>
      </c>
      <c r="Y12" s="16">
        <f>5*20/80</f>
        <v>1.25</v>
      </c>
      <c r="Z12" s="15">
        <f>(X12*16)+(Y12*16)</f>
        <v>100</v>
      </c>
      <c r="AA12" s="14">
        <f t="shared" si="1"/>
        <v>10</v>
      </c>
      <c r="AB12" s="15" t="s">
        <v>10</v>
      </c>
      <c r="AC12" s="15">
        <v>5</v>
      </c>
      <c r="AD12" s="16">
        <f>5*20/80</f>
        <v>1.25</v>
      </c>
      <c r="AE12" s="15">
        <f>(AC12*16)+(AD12*16)</f>
        <v>100</v>
      </c>
      <c r="AF12" s="14">
        <f t="shared" ref="AF12" si="5">AE12/10</f>
        <v>10</v>
      </c>
    </row>
    <row r="13" spans="3:32" ht="74.25" customHeight="1" x14ac:dyDescent="0.25">
      <c r="C13" s="13"/>
      <c r="D13" s="13"/>
      <c r="E13" s="18"/>
      <c r="F13" s="13"/>
      <c r="G13" s="13"/>
      <c r="H13" s="13"/>
      <c r="I13" s="13"/>
      <c r="J13" s="18"/>
      <c r="K13" s="13"/>
      <c r="L13" s="13"/>
      <c r="M13" s="13"/>
      <c r="N13" s="13"/>
      <c r="O13" s="18"/>
      <c r="P13" s="13"/>
      <c r="Q13" s="13"/>
      <c r="R13" s="2" t="s">
        <v>72</v>
      </c>
      <c r="S13" s="2">
        <v>3</v>
      </c>
      <c r="T13" s="10">
        <f>12/16</f>
        <v>0.75</v>
      </c>
      <c r="U13" s="2">
        <f>(3*16)+(0.75*16)</f>
        <v>60</v>
      </c>
      <c r="V13" s="11">
        <f>U13/10</f>
        <v>6</v>
      </c>
      <c r="W13" s="2" t="s">
        <v>30</v>
      </c>
      <c r="X13" s="2">
        <v>3</v>
      </c>
      <c r="Y13" s="10">
        <f>12/16</f>
        <v>0.75</v>
      </c>
      <c r="Z13" s="2">
        <f>(3*16)+(0.75*16)</f>
        <v>60</v>
      </c>
      <c r="AA13" s="11">
        <f>Z13/10</f>
        <v>6</v>
      </c>
      <c r="AB13" s="2" t="s">
        <v>31</v>
      </c>
      <c r="AC13" s="2">
        <v>3</v>
      </c>
      <c r="AD13" s="10">
        <f>12/16</f>
        <v>0.75</v>
      </c>
      <c r="AE13" s="2">
        <f>(3*16)+(0.75*16)</f>
        <v>60</v>
      </c>
      <c r="AF13" s="11">
        <f>AE13/10</f>
        <v>6</v>
      </c>
    </row>
    <row r="14" spans="3:32" ht="46.5" customHeight="1" x14ac:dyDescent="0.25">
      <c r="C14" s="2" t="s">
        <v>28</v>
      </c>
      <c r="D14" s="3">
        <v>3</v>
      </c>
      <c r="E14" s="10">
        <f>12/16</f>
        <v>0.75</v>
      </c>
      <c r="F14" s="2">
        <f>(3*16)+(0.75*16)</f>
        <v>60</v>
      </c>
      <c r="G14" s="11">
        <f t="shared" si="0"/>
        <v>6</v>
      </c>
      <c r="H14" s="2" t="s">
        <v>29</v>
      </c>
      <c r="I14" s="11">
        <v>2</v>
      </c>
      <c r="J14" s="10">
        <f>8/16</f>
        <v>0.5</v>
      </c>
      <c r="K14" s="2">
        <f>(I14*16)+(J14*16)</f>
        <v>40</v>
      </c>
      <c r="L14" s="11">
        <f t="shared" ref="L14" si="6">K14/10</f>
        <v>4</v>
      </c>
      <c r="M14" s="13"/>
      <c r="N14" s="13"/>
      <c r="O14" s="18"/>
      <c r="P14" s="13"/>
      <c r="Q14" s="13"/>
      <c r="R14" s="12"/>
      <c r="S14" s="12"/>
      <c r="T14" s="12"/>
      <c r="U14" s="12"/>
      <c r="V14" s="12"/>
      <c r="W14" s="13"/>
      <c r="X14" s="13"/>
      <c r="Y14" s="13"/>
      <c r="Z14" s="13"/>
      <c r="AA14" s="1"/>
      <c r="AB14" s="13"/>
      <c r="AC14" s="13"/>
      <c r="AD14" s="13"/>
      <c r="AE14" s="13"/>
      <c r="AF14" s="13"/>
    </row>
    <row r="15" spans="3:32" ht="115.5" customHeight="1" x14ac:dyDescent="0.25">
      <c r="C15" s="2" t="s">
        <v>44</v>
      </c>
      <c r="D15" s="11">
        <v>4</v>
      </c>
      <c r="E15" s="17">
        <f>16/16</f>
        <v>1</v>
      </c>
      <c r="F15" s="2">
        <f>(D15*16)+(E15*16)</f>
        <v>80</v>
      </c>
      <c r="G15" s="11">
        <f t="shared" ref="G15:G16" si="7">F15/10</f>
        <v>8</v>
      </c>
      <c r="H15" s="2" t="s">
        <v>45</v>
      </c>
      <c r="I15" s="2">
        <v>4</v>
      </c>
      <c r="J15" s="17">
        <f>16/16</f>
        <v>1</v>
      </c>
      <c r="K15" s="2">
        <f>(I15*16)+(J15*16)</f>
        <v>80</v>
      </c>
      <c r="L15" s="11">
        <f t="shared" ref="L15" si="8">K15/10</f>
        <v>8</v>
      </c>
      <c r="M15" s="2" t="s">
        <v>46</v>
      </c>
      <c r="N15" s="2">
        <v>4</v>
      </c>
      <c r="O15" s="17">
        <f>16/16</f>
        <v>1</v>
      </c>
      <c r="P15" s="2">
        <f>(N15*16)+(O15*16)</f>
        <v>80</v>
      </c>
      <c r="Q15" s="11">
        <f t="shared" ref="Q15:Q16" si="9">P15/10</f>
        <v>8</v>
      </c>
      <c r="R15" s="2" t="s">
        <v>47</v>
      </c>
      <c r="S15" s="2">
        <v>4</v>
      </c>
      <c r="T15" s="2">
        <f>16/16</f>
        <v>1</v>
      </c>
      <c r="U15" s="2">
        <f>(S15*16)+(T15*16)</f>
        <v>80</v>
      </c>
      <c r="V15" s="11">
        <f t="shared" ref="V15" si="10">U15/10</f>
        <v>8</v>
      </c>
      <c r="W15" s="2" t="s">
        <v>48</v>
      </c>
      <c r="X15" s="2">
        <v>4</v>
      </c>
      <c r="Y15" s="2">
        <f>16/16</f>
        <v>1</v>
      </c>
      <c r="Z15" s="2">
        <f>(X15*16)+(Y15*16)</f>
        <v>80</v>
      </c>
      <c r="AA15" s="11">
        <f t="shared" ref="AA15" si="11">Z15/10</f>
        <v>8</v>
      </c>
      <c r="AB15" s="2" t="s">
        <v>73</v>
      </c>
      <c r="AC15" s="2">
        <v>4</v>
      </c>
      <c r="AD15" s="2">
        <f>16/16</f>
        <v>1</v>
      </c>
      <c r="AE15" s="2">
        <f>(AC15*16)+(AD15*16)</f>
        <v>80</v>
      </c>
      <c r="AF15" s="11">
        <f t="shared" ref="AF15:AF16" si="12">AE15/10</f>
        <v>8</v>
      </c>
    </row>
    <row r="16" spans="3:32" ht="46.5" customHeight="1" x14ac:dyDescent="0.25">
      <c r="C16" s="2" t="s">
        <v>11</v>
      </c>
      <c r="D16" s="11">
        <v>4</v>
      </c>
      <c r="E16" s="17">
        <f>16/16</f>
        <v>1</v>
      </c>
      <c r="F16" s="2">
        <f>(D16*16)+(E16*16)</f>
        <v>80</v>
      </c>
      <c r="G16" s="11">
        <f t="shared" si="7"/>
        <v>8</v>
      </c>
      <c r="H16" s="13"/>
      <c r="I16" s="13"/>
      <c r="J16" s="18"/>
      <c r="K16" s="13"/>
      <c r="L16" s="13"/>
      <c r="M16" s="2" t="s">
        <v>12</v>
      </c>
      <c r="N16" s="2">
        <v>4</v>
      </c>
      <c r="O16" s="17">
        <f>16/16</f>
        <v>1</v>
      </c>
      <c r="P16" s="2">
        <f>(N16*16)+(O16*16)</f>
        <v>80</v>
      </c>
      <c r="Q16" s="11">
        <f t="shared" si="9"/>
        <v>8</v>
      </c>
      <c r="R16" s="12"/>
      <c r="S16" s="12"/>
      <c r="T16" s="19"/>
      <c r="U16" s="12"/>
      <c r="V16" s="12"/>
      <c r="W16" s="13"/>
      <c r="X16" s="13"/>
      <c r="Y16" s="13"/>
      <c r="Z16" s="13"/>
      <c r="AA16" s="13"/>
      <c r="AB16" s="2" t="s">
        <v>13</v>
      </c>
      <c r="AC16" s="2">
        <v>5</v>
      </c>
      <c r="AD16" s="10">
        <f>5*20/80</f>
        <v>1.25</v>
      </c>
      <c r="AE16" s="2">
        <f>(AC16*16)+(AD16*16)</f>
        <v>100</v>
      </c>
      <c r="AF16" s="11">
        <f t="shared" si="12"/>
        <v>10</v>
      </c>
    </row>
    <row r="17" spans="3:32" ht="46.5" customHeight="1" x14ac:dyDescent="0.25">
      <c r="C17" s="2" t="s">
        <v>14</v>
      </c>
      <c r="D17" s="11">
        <v>2</v>
      </c>
      <c r="E17" s="10">
        <f>8/16</f>
        <v>0.5</v>
      </c>
      <c r="F17" s="2">
        <f>(D17*16)+(E17*16)</f>
        <v>40</v>
      </c>
      <c r="G17" s="11">
        <f t="shared" ref="G17" si="13">F17/10</f>
        <v>4</v>
      </c>
      <c r="H17" s="2" t="s">
        <v>15</v>
      </c>
      <c r="I17" s="11">
        <v>2</v>
      </c>
      <c r="J17" s="10">
        <f>8/16</f>
        <v>0.5</v>
      </c>
      <c r="K17" s="2">
        <f>(I17*16)+(J17*16)</f>
        <v>40</v>
      </c>
      <c r="L17" s="11">
        <f t="shared" ref="L17" si="14">K17/10</f>
        <v>4</v>
      </c>
      <c r="M17" s="13"/>
      <c r="N17" s="13"/>
      <c r="O17" s="18"/>
      <c r="P17" s="13"/>
      <c r="Q17" s="13"/>
      <c r="R17" s="2" t="s">
        <v>16</v>
      </c>
      <c r="S17" s="11">
        <v>2</v>
      </c>
      <c r="T17" s="10">
        <f>8/16</f>
        <v>0.5</v>
      </c>
      <c r="U17" s="2">
        <f>(S17*16)+(T17*16)</f>
        <v>40</v>
      </c>
      <c r="V17" s="11">
        <f t="shared" ref="V17" si="15">U17/10</f>
        <v>4</v>
      </c>
      <c r="W17" s="13"/>
      <c r="X17" s="13"/>
      <c r="Y17" s="13"/>
      <c r="Z17" s="13"/>
      <c r="AA17" s="13"/>
      <c r="AB17" s="9"/>
      <c r="AC17" s="9"/>
      <c r="AD17" s="9"/>
      <c r="AE17" s="9"/>
      <c r="AF17" s="12"/>
    </row>
    <row r="18" spans="3:32" ht="63.2" customHeight="1" x14ac:dyDescent="0.25">
      <c r="C18" s="8"/>
      <c r="D18" s="20"/>
      <c r="E18" s="20"/>
      <c r="F18" s="20"/>
      <c r="G18" s="20"/>
      <c r="H18" s="8"/>
      <c r="I18" s="8"/>
      <c r="J18" s="21"/>
      <c r="K18" s="8"/>
      <c r="L18" s="20"/>
      <c r="M18" s="22"/>
      <c r="N18" s="22"/>
      <c r="O18" s="23"/>
      <c r="P18" s="22"/>
      <c r="Q18" s="22"/>
      <c r="R18" s="8"/>
      <c r="S18" s="8"/>
      <c r="T18" s="21"/>
      <c r="U18" s="8"/>
      <c r="V18" s="20"/>
      <c r="W18" s="4" t="s">
        <v>74</v>
      </c>
      <c r="X18" s="15">
        <v>3</v>
      </c>
      <c r="Y18" s="16">
        <f>12/16</f>
        <v>0.75</v>
      </c>
      <c r="Z18" s="15">
        <f>(3*16)+(0.75*16)</f>
        <v>60</v>
      </c>
      <c r="AA18" s="14">
        <f>Z18/10</f>
        <v>6</v>
      </c>
      <c r="AB18" s="15" t="s">
        <v>75</v>
      </c>
      <c r="AC18" s="15">
        <v>3</v>
      </c>
      <c r="AD18" s="16">
        <f>12/16</f>
        <v>0.75</v>
      </c>
      <c r="AE18" s="15">
        <f>(3*16)+(0.75*16)</f>
        <v>60</v>
      </c>
      <c r="AF18" s="14">
        <f>AE18/10</f>
        <v>6</v>
      </c>
    </row>
    <row r="19" spans="3:32" ht="70.900000000000006" customHeight="1" x14ac:dyDescent="0.25">
      <c r="C19" s="55"/>
      <c r="D19" s="55"/>
      <c r="E19" s="55"/>
      <c r="F19" s="55"/>
      <c r="G19" s="55"/>
      <c r="H19" s="24" t="s">
        <v>33</v>
      </c>
      <c r="I19" s="24">
        <v>17</v>
      </c>
      <c r="J19" s="25">
        <f>68/16</f>
        <v>4.25</v>
      </c>
      <c r="K19" s="24">
        <f>(I19*16)+(J19*16)</f>
        <v>340</v>
      </c>
      <c r="L19" s="24">
        <f>K19/10</f>
        <v>34</v>
      </c>
      <c r="M19" s="24" t="s">
        <v>34</v>
      </c>
      <c r="N19" s="24">
        <v>17</v>
      </c>
      <c r="O19" s="25">
        <f>68/16</f>
        <v>4.25</v>
      </c>
      <c r="P19" s="24">
        <f>(N19*16)+(O19*16)</f>
        <v>340</v>
      </c>
      <c r="Q19" s="24">
        <f>P19/10</f>
        <v>34</v>
      </c>
      <c r="R19" s="24" t="s">
        <v>35</v>
      </c>
      <c r="S19" s="24">
        <v>17</v>
      </c>
      <c r="T19" s="25">
        <f>68/16</f>
        <v>4.25</v>
      </c>
      <c r="U19" s="24">
        <f>(S19*16)+(T19*16)</f>
        <v>340</v>
      </c>
      <c r="V19" s="24">
        <f>U19/10</f>
        <v>34</v>
      </c>
      <c r="W19" s="24" t="s">
        <v>36</v>
      </c>
      <c r="X19" s="24">
        <v>12</v>
      </c>
      <c r="Y19" s="24">
        <f>48/16</f>
        <v>3</v>
      </c>
      <c r="Z19" s="24">
        <f>(X19*16)+(Y19*16)</f>
        <v>240</v>
      </c>
      <c r="AA19" s="24">
        <f>Z19/10</f>
        <v>24</v>
      </c>
      <c r="AB19" s="24" t="s">
        <v>37</v>
      </c>
      <c r="AC19" s="24">
        <v>12</v>
      </c>
      <c r="AD19" s="24">
        <f>48/16</f>
        <v>3</v>
      </c>
      <c r="AE19" s="24">
        <f>(AC19*16)+(AD19*16)</f>
        <v>240</v>
      </c>
      <c r="AF19" s="24">
        <f>AE19/10</f>
        <v>24</v>
      </c>
    </row>
    <row r="20" spans="3:32" ht="46.5" customHeight="1" x14ac:dyDescent="0.25">
      <c r="C20" s="26" t="s">
        <v>32</v>
      </c>
      <c r="D20" s="26">
        <v>3</v>
      </c>
      <c r="E20" s="27">
        <f>12/16</f>
        <v>0.75</v>
      </c>
      <c r="F20" s="26">
        <f>(3*16)+(0.75*16)</f>
        <v>60</v>
      </c>
      <c r="G20" s="26">
        <f>F20/10</f>
        <v>6</v>
      </c>
      <c r="H20" s="26" t="s">
        <v>38</v>
      </c>
      <c r="I20" s="26">
        <v>3</v>
      </c>
      <c r="J20" s="27">
        <f>12/16</f>
        <v>0.75</v>
      </c>
      <c r="K20" s="26">
        <f>(3*16)+(0.75*16)</f>
        <v>60</v>
      </c>
      <c r="L20" s="26">
        <f>K20/10</f>
        <v>6</v>
      </c>
      <c r="M20" s="26" t="s">
        <v>39</v>
      </c>
      <c r="N20" s="26">
        <v>3</v>
      </c>
      <c r="O20" s="27">
        <f>12/16</f>
        <v>0.75</v>
      </c>
      <c r="P20" s="26">
        <f>(3*16)+(0.75*16)</f>
        <v>60</v>
      </c>
      <c r="Q20" s="26">
        <f>P20/10</f>
        <v>6</v>
      </c>
      <c r="R20" s="26" t="s">
        <v>40</v>
      </c>
      <c r="S20" s="26">
        <v>3</v>
      </c>
      <c r="T20" s="27">
        <f>12/16</f>
        <v>0.75</v>
      </c>
      <c r="U20" s="26">
        <f>(3*16)+(0.75*16)</f>
        <v>60</v>
      </c>
      <c r="V20" s="26">
        <f>U20/10</f>
        <v>6</v>
      </c>
      <c r="W20" s="26" t="s">
        <v>41</v>
      </c>
      <c r="X20" s="26">
        <v>3</v>
      </c>
      <c r="Y20" s="27">
        <f>12/16</f>
        <v>0.75</v>
      </c>
      <c r="Z20" s="26">
        <f>(3*16)+(0.75*16)</f>
        <v>60</v>
      </c>
      <c r="AA20" s="26">
        <f>Z20/10</f>
        <v>6</v>
      </c>
      <c r="AB20" s="26" t="s">
        <v>42</v>
      </c>
      <c r="AC20" s="26">
        <v>3</v>
      </c>
      <c r="AD20" s="27">
        <f>12/16</f>
        <v>0.75</v>
      </c>
      <c r="AE20" s="26">
        <f>(3*16)+(0.75*16)</f>
        <v>60</v>
      </c>
      <c r="AF20" s="26">
        <f>AE20/10</f>
        <v>6</v>
      </c>
    </row>
    <row r="21" spans="3:32" ht="21" customHeight="1" x14ac:dyDescent="0.25">
      <c r="C21" s="41"/>
      <c r="D21" s="5">
        <f>SUM(D10:D20)</f>
        <v>26</v>
      </c>
      <c r="E21" s="28">
        <f>SUM(E10:E20)</f>
        <v>6.5</v>
      </c>
      <c r="F21" s="5">
        <f>SUM(F10:F20)</f>
        <v>520</v>
      </c>
      <c r="G21" s="5">
        <f>SUM(G10:G20)</f>
        <v>52</v>
      </c>
      <c r="H21" s="13"/>
      <c r="I21" s="5">
        <f>SUM(I10:I20)</f>
        <v>38</v>
      </c>
      <c r="J21" s="28">
        <f>SUM(J10:J20)</f>
        <v>9.5</v>
      </c>
      <c r="K21" s="5">
        <f>SUM(K10:K20)</f>
        <v>760</v>
      </c>
      <c r="L21" s="5">
        <f>SUM(L10:L20)</f>
        <v>76</v>
      </c>
      <c r="M21" s="13"/>
      <c r="N21" s="5">
        <f>SUM(N10:N20)</f>
        <v>38</v>
      </c>
      <c r="O21" s="28">
        <f>SUM(O10:O20)</f>
        <v>9.5</v>
      </c>
      <c r="P21" s="5">
        <f>SUM(P10:P20)</f>
        <v>760</v>
      </c>
      <c r="Q21" s="5">
        <f>SUM(Q10:Q20)</f>
        <v>76</v>
      </c>
      <c r="R21" s="5"/>
      <c r="S21" s="5">
        <f>SUM(S10:S20)</f>
        <v>36</v>
      </c>
      <c r="T21" s="28">
        <f>SUM(T10:T20)</f>
        <v>9</v>
      </c>
      <c r="U21" s="5">
        <f>SUM(U10:U20)</f>
        <v>720</v>
      </c>
      <c r="V21" s="5">
        <f>SUM(V10:V20)</f>
        <v>72</v>
      </c>
      <c r="W21" s="13"/>
      <c r="X21" s="5">
        <f>SUM(X10:X20)</f>
        <v>35</v>
      </c>
      <c r="Y21" s="28">
        <f>SUM(Y10:Y20)</f>
        <v>8.75</v>
      </c>
      <c r="Z21" s="5">
        <f>SUM(Z10:Z20)</f>
        <v>700</v>
      </c>
      <c r="AA21" s="5">
        <f>SUM(AA10:AA20)</f>
        <v>70</v>
      </c>
      <c r="AB21" s="13"/>
      <c r="AC21" s="5">
        <f>SUM(AC10:AC20)</f>
        <v>35</v>
      </c>
      <c r="AD21" s="28">
        <f>SUM(AD10:AD20)</f>
        <v>8.75</v>
      </c>
      <c r="AE21" s="5">
        <f>SUM(AE10:AE20)</f>
        <v>700</v>
      </c>
      <c r="AF21" s="5">
        <f>SUM(AF10:AF20)</f>
        <v>70</v>
      </c>
    </row>
    <row r="22" spans="3:32" ht="21" customHeight="1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30" t="s">
        <v>62</v>
      </c>
      <c r="AC22" s="5">
        <f>D21+I21+N21+S21+X21+AC21</f>
        <v>208</v>
      </c>
      <c r="AD22" s="5">
        <f t="shared" ref="AD22:AF22" si="16">E21+J21+O21+T21+Y21+AD21</f>
        <v>52</v>
      </c>
      <c r="AE22" s="5">
        <f>F21+K21+P21+U21+Z21+AE21</f>
        <v>4160</v>
      </c>
      <c r="AF22" s="5">
        <f t="shared" si="16"/>
        <v>416</v>
      </c>
    </row>
    <row r="23" spans="3:32" ht="21" customHeight="1" thickBot="1" x14ac:dyDescent="0.3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3:32" ht="19.5" customHeight="1" thickBot="1" x14ac:dyDescent="0.3">
      <c r="C24" s="56" t="s">
        <v>67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8"/>
      <c r="W24" s="29"/>
      <c r="X24" s="31"/>
      <c r="Y24" s="31"/>
      <c r="Z24" s="31"/>
      <c r="AA24" s="29"/>
      <c r="AB24" s="29"/>
      <c r="AC24" s="29"/>
      <c r="AD24" s="29"/>
      <c r="AE24" s="29"/>
      <c r="AF24" s="29"/>
    </row>
    <row r="25" spans="3:32" ht="12" customHeight="1" x14ac:dyDescent="0.25">
      <c r="C25" s="79" t="s">
        <v>76</v>
      </c>
      <c r="D25" s="80"/>
      <c r="E25" s="80"/>
      <c r="F25" s="80"/>
      <c r="G25" s="81"/>
      <c r="H25" s="79" t="s">
        <v>17</v>
      </c>
      <c r="I25" s="80"/>
      <c r="J25" s="80"/>
      <c r="K25" s="80"/>
      <c r="L25" s="81"/>
      <c r="M25" s="79" t="s">
        <v>18</v>
      </c>
      <c r="N25" s="80"/>
      <c r="O25" s="80"/>
      <c r="P25" s="80"/>
      <c r="Q25" s="81"/>
      <c r="R25" s="91" t="s">
        <v>19</v>
      </c>
      <c r="S25" s="92"/>
      <c r="T25" s="92"/>
      <c r="U25" s="92"/>
      <c r="V25" s="93"/>
      <c r="W25" s="29"/>
      <c r="X25" s="32"/>
      <c r="Y25" s="32"/>
      <c r="Z25" s="32"/>
      <c r="AA25" s="29"/>
      <c r="AB25" s="29"/>
      <c r="AC25" s="29"/>
      <c r="AD25" s="29"/>
      <c r="AE25" s="29"/>
      <c r="AF25" s="29"/>
    </row>
    <row r="26" spans="3:32" ht="18" customHeight="1" thickBot="1" x14ac:dyDescent="0.3">
      <c r="C26" s="82"/>
      <c r="D26" s="83"/>
      <c r="E26" s="83"/>
      <c r="F26" s="83"/>
      <c r="G26" s="84"/>
      <c r="H26" s="82"/>
      <c r="I26" s="83"/>
      <c r="J26" s="83"/>
      <c r="K26" s="83"/>
      <c r="L26" s="84"/>
      <c r="M26" s="86"/>
      <c r="N26" s="87"/>
      <c r="O26" s="87"/>
      <c r="P26" s="87"/>
      <c r="Q26" s="88"/>
      <c r="R26" s="94"/>
      <c r="S26" s="95"/>
      <c r="T26" s="95"/>
      <c r="U26" s="95"/>
      <c r="V26" s="96"/>
      <c r="W26" s="29"/>
      <c r="X26" s="100" t="s">
        <v>68</v>
      </c>
      <c r="Y26" s="100"/>
      <c r="Z26" s="100"/>
      <c r="AA26" s="100"/>
      <c r="AB26" s="101"/>
      <c r="AC26" s="42">
        <v>1800</v>
      </c>
      <c r="AD26" s="42">
        <f>AC26/10</f>
        <v>180</v>
      </c>
      <c r="AE26" s="29"/>
      <c r="AF26" s="29"/>
    </row>
    <row r="27" spans="3:32" ht="17.25" customHeight="1" x14ac:dyDescent="0.25">
      <c r="C27" s="112" t="s">
        <v>20</v>
      </c>
      <c r="D27" s="113"/>
      <c r="E27" s="33"/>
      <c r="F27" s="33"/>
      <c r="G27" s="34"/>
      <c r="H27" s="69" t="s">
        <v>23</v>
      </c>
      <c r="I27" s="69"/>
      <c r="J27" s="69"/>
      <c r="K27" s="69"/>
      <c r="L27" s="72"/>
      <c r="M27" s="62" t="s">
        <v>26</v>
      </c>
      <c r="N27" s="63"/>
      <c r="O27" s="63"/>
      <c r="P27" s="63"/>
      <c r="Q27" s="64"/>
      <c r="R27" s="97" t="s">
        <v>77</v>
      </c>
      <c r="S27" s="98"/>
      <c r="T27" s="98"/>
      <c r="U27" s="98"/>
      <c r="V27" s="99"/>
      <c r="W27" s="29"/>
      <c r="X27" s="102" t="s">
        <v>64</v>
      </c>
      <c r="Y27" s="102"/>
      <c r="Z27" s="102"/>
      <c r="AA27" s="102"/>
      <c r="AB27" s="103"/>
      <c r="AC27" s="43">
        <v>500</v>
      </c>
      <c r="AD27" s="43">
        <f>AC27/10</f>
        <v>50</v>
      </c>
      <c r="AE27" s="29"/>
      <c r="AF27" s="29"/>
    </row>
    <row r="28" spans="3:32" ht="15" customHeight="1" x14ac:dyDescent="0.25">
      <c r="C28" s="68" t="s">
        <v>21</v>
      </c>
      <c r="D28" s="69"/>
      <c r="E28" s="35"/>
      <c r="F28" s="35"/>
      <c r="G28" s="36"/>
      <c r="H28" s="69" t="s">
        <v>24</v>
      </c>
      <c r="I28" s="69"/>
      <c r="J28" s="69"/>
      <c r="K28" s="69"/>
      <c r="L28" s="72"/>
      <c r="M28" s="65" t="s">
        <v>27</v>
      </c>
      <c r="N28" s="66"/>
      <c r="O28" s="66"/>
      <c r="P28" s="66"/>
      <c r="Q28" s="67"/>
      <c r="R28" s="85" t="s">
        <v>49</v>
      </c>
      <c r="S28" s="66"/>
      <c r="T28" s="66"/>
      <c r="U28" s="66"/>
      <c r="V28" s="67"/>
      <c r="W28" s="29"/>
      <c r="X28" s="104" t="s">
        <v>66</v>
      </c>
      <c r="Y28" s="104"/>
      <c r="Z28" s="104"/>
      <c r="AA28" s="104"/>
      <c r="AB28" s="105"/>
      <c r="AC28" s="44">
        <v>1500</v>
      </c>
      <c r="AD28" s="44">
        <f>AC28/10</f>
        <v>150</v>
      </c>
      <c r="AE28" s="29"/>
      <c r="AF28" s="29"/>
    </row>
    <row r="29" spans="3:32" ht="15" customHeight="1" x14ac:dyDescent="0.25">
      <c r="C29" s="68" t="s">
        <v>22</v>
      </c>
      <c r="D29" s="69"/>
      <c r="E29" s="35"/>
      <c r="F29" s="35"/>
      <c r="G29" s="36"/>
      <c r="H29" s="69" t="s">
        <v>25</v>
      </c>
      <c r="I29" s="69"/>
      <c r="J29" s="69"/>
      <c r="K29" s="69"/>
      <c r="L29" s="72"/>
      <c r="M29" s="65" t="s">
        <v>78</v>
      </c>
      <c r="N29" s="66"/>
      <c r="O29" s="66"/>
      <c r="P29" s="66"/>
      <c r="Q29" s="67"/>
      <c r="R29" s="85" t="s">
        <v>50</v>
      </c>
      <c r="S29" s="66"/>
      <c r="T29" s="66"/>
      <c r="U29" s="66"/>
      <c r="V29" s="67"/>
      <c r="W29" s="29"/>
      <c r="X29" s="106" t="s">
        <v>65</v>
      </c>
      <c r="Y29" s="106"/>
      <c r="Z29" s="106"/>
      <c r="AA29" s="106"/>
      <c r="AB29" s="107"/>
      <c r="AC29" s="45">
        <v>360</v>
      </c>
      <c r="AD29" s="45">
        <f>AC29/10</f>
        <v>36</v>
      </c>
      <c r="AE29" s="29"/>
      <c r="AF29" s="29"/>
    </row>
    <row r="30" spans="3:32" ht="31.5" customHeight="1" thickBot="1" x14ac:dyDescent="0.35">
      <c r="C30" s="70"/>
      <c r="D30" s="71"/>
      <c r="E30" s="37"/>
      <c r="F30" s="37"/>
      <c r="G30" s="38"/>
      <c r="H30" s="71"/>
      <c r="I30" s="71"/>
      <c r="J30" s="71"/>
      <c r="K30" s="71"/>
      <c r="L30" s="111"/>
      <c r="M30" s="39"/>
      <c r="N30" s="40"/>
      <c r="O30" s="40"/>
      <c r="P30" s="40"/>
      <c r="Q30" s="40"/>
      <c r="R30" s="59" t="s">
        <v>80</v>
      </c>
      <c r="S30" s="60"/>
      <c r="T30" s="60"/>
      <c r="U30" s="60"/>
      <c r="V30" s="61"/>
      <c r="W30" s="29"/>
      <c r="X30" s="89" t="s">
        <v>62</v>
      </c>
      <c r="Y30" s="89"/>
      <c r="Z30" s="89"/>
      <c r="AA30" s="89"/>
      <c r="AB30" s="90"/>
      <c r="AC30" s="46">
        <f>SUM(AC26:AC29)</f>
        <v>4160</v>
      </c>
      <c r="AD30" s="46">
        <f>SUM(AD26:AD29)</f>
        <v>416</v>
      </c>
      <c r="AE30" s="29"/>
      <c r="AF30" s="29"/>
    </row>
    <row r="31" spans="3:32" ht="16.7" customHeight="1" x14ac:dyDescent="0.25">
      <c r="C31" s="29" t="s">
        <v>79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3:32" ht="21" customHeight="1" x14ac:dyDescent="0.25">
      <c r="C32" s="29" t="s">
        <v>63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3:32" ht="21" customHeight="1" x14ac:dyDescent="0.25">
      <c r="C33" s="29" t="s">
        <v>82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3:32" ht="21" customHeight="1" x14ac:dyDescent="0.25">
      <c r="C34" s="29" t="s">
        <v>81</v>
      </c>
      <c r="D34" s="29"/>
      <c r="E34" s="29"/>
      <c r="F34" s="29"/>
      <c r="G34" s="29"/>
      <c r="H34" s="29"/>
      <c r="I34" s="29"/>
      <c r="J34" s="29"/>
      <c r="K34" s="29"/>
      <c r="L34" s="29"/>
      <c r="M34" s="48"/>
      <c r="N34" s="48"/>
      <c r="O34" s="48"/>
      <c r="P34" s="48"/>
      <c r="Q34" s="48"/>
      <c r="R34" s="48"/>
      <c r="S34" s="48"/>
      <c r="T34" s="110"/>
      <c r="U34" s="110"/>
      <c r="V34" s="110"/>
      <c r="W34" s="110"/>
      <c r="X34" s="110"/>
      <c r="Y34" s="49"/>
      <c r="Z34" s="49"/>
      <c r="AA34" s="48"/>
      <c r="AB34" s="29"/>
      <c r="AC34" s="29"/>
      <c r="AD34" s="29"/>
      <c r="AE34" s="29"/>
      <c r="AF34" s="29"/>
    </row>
    <row r="35" spans="3:32" ht="21" customHeight="1" x14ac:dyDescent="0.25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48"/>
      <c r="N35" s="48"/>
      <c r="O35" s="48"/>
      <c r="P35" s="48"/>
      <c r="Q35" s="48"/>
      <c r="R35" s="48"/>
      <c r="S35" s="48"/>
      <c r="T35" s="50"/>
      <c r="U35" s="50"/>
      <c r="V35" s="50"/>
      <c r="W35" s="50"/>
      <c r="X35" s="50"/>
      <c r="Y35" s="49"/>
      <c r="Z35" s="49"/>
      <c r="AA35" s="48"/>
      <c r="AB35" s="48"/>
      <c r="AC35" s="48"/>
      <c r="AD35" s="29"/>
      <c r="AE35" s="29"/>
      <c r="AF35" s="29"/>
    </row>
    <row r="36" spans="3:32" ht="21" customHeight="1" x14ac:dyDescent="0.35">
      <c r="C36" s="29"/>
      <c r="D36" s="29"/>
      <c r="E36" s="29"/>
      <c r="F36" s="29"/>
      <c r="G36" s="29"/>
      <c r="H36" s="29"/>
      <c r="I36" s="29"/>
      <c r="J36" s="29"/>
      <c r="K36" s="48"/>
      <c r="L36" s="48"/>
      <c r="M36" s="108"/>
      <c r="N36" s="108"/>
      <c r="O36" s="108"/>
      <c r="P36" s="108"/>
      <c r="Q36" s="108"/>
      <c r="R36" s="108"/>
      <c r="S36" s="108"/>
      <c r="T36" s="50"/>
      <c r="U36" s="50"/>
      <c r="V36" s="50"/>
      <c r="W36" s="108"/>
      <c r="X36" s="108"/>
      <c r="Y36" s="108"/>
      <c r="Z36" s="108"/>
      <c r="AA36" s="108"/>
      <c r="AB36" s="108"/>
      <c r="AC36" s="108"/>
      <c r="AD36" s="29"/>
      <c r="AE36" s="29"/>
      <c r="AF36" s="29"/>
    </row>
    <row r="37" spans="3:32" ht="21" customHeight="1" x14ac:dyDescent="0.35">
      <c r="C37" s="29"/>
      <c r="D37" s="29"/>
      <c r="E37" s="29"/>
      <c r="F37" s="29"/>
      <c r="G37" s="29"/>
      <c r="H37" s="29"/>
      <c r="I37" s="29"/>
      <c r="J37" s="29"/>
      <c r="K37" s="48"/>
      <c r="L37" s="48"/>
      <c r="M37" s="108"/>
      <c r="N37" s="108"/>
      <c r="O37" s="108"/>
      <c r="P37" s="108"/>
      <c r="Q37" s="108"/>
      <c r="R37" s="108"/>
      <c r="S37" s="108"/>
      <c r="T37" s="50"/>
      <c r="U37" s="50"/>
      <c r="V37" s="50"/>
      <c r="W37" s="108"/>
      <c r="X37" s="108"/>
      <c r="Y37" s="108"/>
      <c r="Z37" s="108"/>
      <c r="AA37" s="108"/>
      <c r="AB37" s="108"/>
      <c r="AC37" s="108"/>
      <c r="AD37" s="29"/>
      <c r="AE37" s="29"/>
      <c r="AF37" s="29"/>
    </row>
    <row r="38" spans="3:32" ht="21" customHeight="1" x14ac:dyDescent="0.35">
      <c r="C38" s="29"/>
      <c r="D38" s="29"/>
      <c r="E38" s="29"/>
      <c r="F38" s="29"/>
      <c r="G38" s="29"/>
      <c r="H38" s="29"/>
      <c r="I38" s="29"/>
      <c r="J38" s="29"/>
      <c r="K38" s="48"/>
      <c r="L38" s="48"/>
      <c r="M38" s="108"/>
      <c r="N38" s="108"/>
      <c r="O38" s="108"/>
      <c r="P38" s="108"/>
      <c r="Q38" s="108"/>
      <c r="R38" s="108"/>
      <c r="S38" s="108"/>
      <c r="T38" s="50"/>
      <c r="U38" s="50"/>
      <c r="V38" s="50"/>
      <c r="W38" s="108"/>
      <c r="X38" s="108"/>
      <c r="Y38" s="108"/>
      <c r="Z38" s="108"/>
      <c r="AA38" s="108"/>
      <c r="AB38" s="108"/>
      <c r="AC38" s="108"/>
      <c r="AD38" s="29"/>
      <c r="AE38" s="29"/>
      <c r="AF38" s="29"/>
    </row>
    <row r="39" spans="3:32" ht="21" customHeight="1" x14ac:dyDescent="0.35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51"/>
      <c r="AD39" s="29"/>
      <c r="AE39" s="29"/>
      <c r="AF39" s="29"/>
    </row>
    <row r="40" spans="3:32" ht="21" customHeight="1" x14ac:dyDescent="0.35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109" t="s">
        <v>95</v>
      </c>
      <c r="N40" s="109"/>
      <c r="O40" s="109"/>
      <c r="P40" s="109"/>
      <c r="Q40" s="109"/>
      <c r="R40" s="109"/>
      <c r="S40" s="109"/>
      <c r="T40" s="29"/>
      <c r="U40" s="29"/>
      <c r="V40" s="29"/>
      <c r="W40" s="109" t="s">
        <v>94</v>
      </c>
      <c r="X40" s="109"/>
      <c r="Y40" s="109"/>
      <c r="Z40" s="109"/>
      <c r="AA40" s="109"/>
      <c r="AB40" s="109"/>
      <c r="AC40" s="109"/>
      <c r="AD40" s="29"/>
      <c r="AE40" s="29"/>
      <c r="AF40" s="29"/>
    </row>
    <row r="41" spans="3:32" ht="21" customHeight="1" x14ac:dyDescent="0.35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52" t="s">
        <v>93</v>
      </c>
      <c r="N41" s="52"/>
      <c r="O41" s="52"/>
      <c r="P41" s="52"/>
      <c r="Q41" s="52"/>
      <c r="R41" s="52"/>
      <c r="S41" s="52"/>
      <c r="T41" s="29"/>
      <c r="U41" s="29"/>
      <c r="V41" s="29"/>
      <c r="W41" s="108" t="s">
        <v>87</v>
      </c>
      <c r="X41" s="108"/>
      <c r="Y41" s="108"/>
      <c r="Z41" s="108"/>
      <c r="AA41" s="108"/>
      <c r="AB41" s="108"/>
      <c r="AC41" s="108"/>
      <c r="AD41" s="29"/>
      <c r="AE41" s="29"/>
      <c r="AF41" s="29"/>
    </row>
    <row r="42" spans="3:32" ht="21" customHeight="1" x14ac:dyDescent="0.35"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</row>
    <row r="43" spans="3:32" ht="21" customHeight="1" x14ac:dyDescent="0.35">
      <c r="C43" s="53" t="s">
        <v>91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</row>
  </sheetData>
  <mergeCells count="72">
    <mergeCell ref="C4:AF4"/>
    <mergeCell ref="M38:S38"/>
    <mergeCell ref="M40:S40"/>
    <mergeCell ref="M41:S41"/>
    <mergeCell ref="W40:AC40"/>
    <mergeCell ref="W41:AC41"/>
    <mergeCell ref="W38:AC38"/>
    <mergeCell ref="M36:S36"/>
    <mergeCell ref="M37:S37"/>
    <mergeCell ref="W36:AC36"/>
    <mergeCell ref="W37:AC37"/>
    <mergeCell ref="T34:X34"/>
    <mergeCell ref="H30:L30"/>
    <mergeCell ref="C27:D27"/>
    <mergeCell ref="C28:D28"/>
    <mergeCell ref="H25:L26"/>
    <mergeCell ref="X6:AF6"/>
    <mergeCell ref="X26:AB26"/>
    <mergeCell ref="X27:AB27"/>
    <mergeCell ref="X28:AB28"/>
    <mergeCell ref="X29:AB29"/>
    <mergeCell ref="X8:Y8"/>
    <mergeCell ref="Z8:Z9"/>
    <mergeCell ref="AB8:AB9"/>
    <mergeCell ref="AC8:AD8"/>
    <mergeCell ref="V8:V9"/>
    <mergeCell ref="R28:V28"/>
    <mergeCell ref="M25:Q26"/>
    <mergeCell ref="X30:AB30"/>
    <mergeCell ref="M29:Q29"/>
    <mergeCell ref="R29:V29"/>
    <mergeCell ref="R25:V26"/>
    <mergeCell ref="R27:V27"/>
    <mergeCell ref="Q8:Q9"/>
    <mergeCell ref="R8:R9"/>
    <mergeCell ref="S8:T8"/>
    <mergeCell ref="U8:U9"/>
    <mergeCell ref="C25:G26"/>
    <mergeCell ref="N8:O8"/>
    <mergeCell ref="P8:P9"/>
    <mergeCell ref="K8:K9"/>
    <mergeCell ref="C6:W6"/>
    <mergeCell ref="C7:U7"/>
    <mergeCell ref="M8:M9"/>
    <mergeCell ref="C1:AF1"/>
    <mergeCell ref="C3:AF3"/>
    <mergeCell ref="C8:C9"/>
    <mergeCell ref="D8:E8"/>
    <mergeCell ref="F8:F9"/>
    <mergeCell ref="G8:G9"/>
    <mergeCell ref="H8:H9"/>
    <mergeCell ref="I8:J8"/>
    <mergeCell ref="AE8:AE9"/>
    <mergeCell ref="AF8:AF9"/>
    <mergeCell ref="AA8:AA9"/>
    <mergeCell ref="W8:W9"/>
    <mergeCell ref="C5:AF5"/>
    <mergeCell ref="C42:AF42"/>
    <mergeCell ref="C43:AF43"/>
    <mergeCell ref="X7:AF7"/>
    <mergeCell ref="C2:AF2"/>
    <mergeCell ref="C19:G19"/>
    <mergeCell ref="C24:V24"/>
    <mergeCell ref="R30:V30"/>
    <mergeCell ref="M27:Q27"/>
    <mergeCell ref="M28:Q28"/>
    <mergeCell ref="C29:D29"/>
    <mergeCell ref="C30:D30"/>
    <mergeCell ref="H27:L27"/>
    <mergeCell ref="H28:L28"/>
    <mergeCell ref="H29:L29"/>
    <mergeCell ref="L8:L9"/>
  </mergeCells>
  <pageMargins left="0.78740157480314965" right="0.23622047244094491" top="0.74803149606299213" bottom="0.74803149606299213" header="0.31496062992125984" footer="0.31496062992125984"/>
  <pageSetup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7898CA58FE7D46B36998B113DA7D5C" ma:contentTypeVersion="15" ma:contentTypeDescription="Crear nuevo documento." ma:contentTypeScope="" ma:versionID="33ea6d513d9a866864536435f5b76330">
  <xsd:schema xmlns:xsd="http://www.w3.org/2001/XMLSchema" xmlns:xs="http://www.w3.org/2001/XMLSchema" xmlns:p="http://schemas.microsoft.com/office/2006/metadata/properties" xmlns:ns3="61b3eb68-281e-4a1a-b043-f6521625825d" targetNamespace="http://schemas.microsoft.com/office/2006/metadata/properties" ma:root="true" ma:fieldsID="a185ef45750add4fbed44bf379bf12d5" ns3:_="">
    <xsd:import namespace="61b3eb68-281e-4a1a-b043-f652162582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3eb68-281e-4a1a-b043-f652162582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b3eb68-281e-4a1a-b043-f6521625825d" xsi:nil="true"/>
  </documentManagement>
</p:properties>
</file>

<file path=customXml/itemProps1.xml><?xml version="1.0" encoding="utf-8"?>
<ds:datastoreItem xmlns:ds="http://schemas.openxmlformats.org/officeDocument/2006/customXml" ds:itemID="{09A8FFFB-B8E5-41E2-B68A-74A218942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b3eb68-281e-4a1a-b043-f652162582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AC5B56-0B56-4D9C-88EA-4CF5BD8BD0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E1DCD5-D79D-47EC-8161-8F6A8C46A782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61b3eb68-281e-4a1a-b043-f6521625825d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BT (PROPUESTA)</vt:lpstr>
      <vt:lpstr>'BT (PROPUESTA)'!Área_de_impresión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AGUILAR MARTINEZ</dc:creator>
  <cp:lastModifiedBy>Carlos Alejandro CAGG. Garcia Garcia</cp:lastModifiedBy>
  <cp:lastPrinted>2023-07-07T18:42:16Z</cp:lastPrinted>
  <dcterms:created xsi:type="dcterms:W3CDTF">2022-10-12T19:56:43Z</dcterms:created>
  <dcterms:modified xsi:type="dcterms:W3CDTF">2025-02-21T22:54:24Z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0x0101006F7898CA58FE7D46B36998B113DA7D5C</vt:lpwstr>
  </property>
</Properties>
</file>